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Referat11\02_Vergabe\Vergabeverfahren\2025\13 - FFH-Monitoring (EU)\04 - Vergabeunterlagen\"/>
    </mc:Choice>
  </mc:AlternateContent>
  <bookViews>
    <workbookView xWindow="585" yWindow="0" windowWidth="15375" windowHeight="14130"/>
  </bookViews>
  <sheets>
    <sheet name="Preisblatt" sheetId="8" r:id="rId1"/>
  </sheets>
  <definedNames>
    <definedName name="_xlnm._FilterDatabase" localSheetId="0" hidden="1">Preisblatt!$A$10:$U$10</definedName>
  </definedNames>
  <calcPr calcId="162913"/>
</workbook>
</file>

<file path=xl/calcChain.xml><?xml version="1.0" encoding="utf-8"?>
<calcChain xmlns="http://schemas.openxmlformats.org/spreadsheetml/2006/main">
  <c r="U23" i="8" l="1"/>
  <c r="U12" i="8"/>
  <c r="U13" i="8"/>
  <c r="U14" i="8"/>
  <c r="U15" i="8"/>
  <c r="U16" i="8"/>
  <c r="U17" i="8"/>
  <c r="U18" i="8"/>
  <c r="U19" i="8"/>
  <c r="U20" i="8"/>
  <c r="U21" i="8"/>
  <c r="U11" i="8"/>
  <c r="U25" i="8" l="1"/>
  <c r="U27" i="8" s="1"/>
  <c r="Q13" i="8"/>
  <c r="Q14" i="8"/>
  <c r="Q15" i="8"/>
  <c r="Q16" i="8"/>
  <c r="Q18" i="8"/>
  <c r="Q11" i="8"/>
  <c r="I12" i="8" l="1"/>
  <c r="N12" i="8" s="1"/>
  <c r="I13" i="8"/>
  <c r="N13" i="8" s="1"/>
  <c r="I14" i="8"/>
  <c r="N14" i="8" s="1"/>
  <c r="I15" i="8"/>
  <c r="N15" i="8" s="1"/>
  <c r="I16" i="8"/>
  <c r="N16" i="8" s="1"/>
  <c r="I17" i="8"/>
  <c r="N17" i="8" s="1"/>
  <c r="I18" i="8"/>
  <c r="N18" i="8" s="1"/>
  <c r="I11" i="8"/>
  <c r="T20" i="8" l="1"/>
  <c r="T21" i="8"/>
  <c r="T19" i="8"/>
  <c r="T15" i="8"/>
  <c r="T13" i="8"/>
  <c r="N11" i="8"/>
  <c r="T11" i="8" l="1"/>
  <c r="T18" i="8"/>
  <c r="T16" i="8"/>
  <c r="T12" i="8"/>
  <c r="T14" i="8"/>
  <c r="T17" i="8"/>
  <c r="T23" i="8" l="1"/>
  <c r="T25" i="8" l="1"/>
  <c r="T27" i="8" s="1"/>
</calcChain>
</file>

<file path=xl/sharedStrings.xml><?xml version="1.0" encoding="utf-8"?>
<sst xmlns="http://schemas.openxmlformats.org/spreadsheetml/2006/main" count="83" uniqueCount="50">
  <si>
    <t>Art/LRT-Code (BfN)</t>
  </si>
  <si>
    <t>Beschreibung der Leistung</t>
  </si>
  <si>
    <t>Kostenart (Personal-/Sach-/Nebenkosten)</t>
  </si>
  <si>
    <t xml:space="preserve">Untersuchungsflächen Einheit </t>
  </si>
  <si>
    <t>AMPH</t>
  </si>
  <si>
    <t>Personalkosten</t>
  </si>
  <si>
    <t>REPT</t>
  </si>
  <si>
    <t>COROAUST</t>
  </si>
  <si>
    <t>LACEAGIL</t>
  </si>
  <si>
    <t>Präsenzmonitoring_Sonderbaustein</t>
  </si>
  <si>
    <t>Monitoringgewässer</t>
  </si>
  <si>
    <t xml:space="preserve">Präsenzmonitoring_Sonderbaustein </t>
  </si>
  <si>
    <t>Erfassung aller Arten der AG Reptilien auf der Untersuchungsfläche</t>
  </si>
  <si>
    <t>Untersuchungsflächen</t>
  </si>
  <si>
    <t>Ausbringung von Fanghilfen für die Erfassung der Schlingnatter</t>
  </si>
  <si>
    <t>Koordinationsleistung: Vorbereitung, Fachliche Betreuung, Qualitätssicherung</t>
  </si>
  <si>
    <t>Eventuelle Nachträge sind auf Grundlage Ihrer Preisangaben abzurechnen.</t>
  </si>
  <si>
    <t xml:space="preserve">Eingabe in das FIS-Naturschutz je SPF 
(Fundpunkte und Habitate)
(Einheit Stunden) </t>
  </si>
  <si>
    <t>Erfassung aller Arten der AG Amphibien auf der Untersuchungsfläche; Gewässertyp A; Evtl. Einsatz von Reusen- oder Flaschenfallen anstatt eine der 3 Nachtbegehungen, falls Gewässer mit trübem Wasser</t>
  </si>
  <si>
    <t>Erfassung aller Arten der AG Amphibien auf der Untersuchungsfläche, Gewässertyp B; Evtl. Einsatz von Reusen- oder Flaschenfallen anstatt eine der 3 Nachtbegehungen, falls Gewässer mit trübem Wasser</t>
  </si>
  <si>
    <t xml:space="preserve">Erfassung aller Arten der AG Amphibien auf der Untersuchungsfläche; Gewässertyp C
</t>
  </si>
  <si>
    <t xml:space="preserve">Erfassung aller Arten der AG Amphibien auf der Untersuchungsfläche; Gewässertyp D
</t>
  </si>
  <si>
    <t>Besprechungstermine als Videokonferenz zwischen AN und AG (2 Termine/Jahr) über 4 Jahre= 8 Termine, 1 Teilnehmer; inkl. Vor- und Nachbereitungen (5 Stunden pro Termin)</t>
  </si>
  <si>
    <t>Ausbringung von Fallen für die Erfassung der Amphibien, für Untersuchungsgruppe C und D obligat; Einsatz von minimal vier bis maximal 20 Fallen (Flaschenfallen und / oder Kleinfischreusen) in Anhängigkeit vom Gewässer bzw. Gewässerkomplex 
ggf. Unterwassermikrofone</t>
  </si>
  <si>
    <t xml:space="preserve">Teilnahme an Expertenrunden 
</t>
  </si>
  <si>
    <t>Stundenumfang</t>
  </si>
  <si>
    <t>Modul 2025-2030</t>
  </si>
  <si>
    <t>Arten-gruppe (BfN)</t>
  </si>
  <si>
    <t>Leistungs-position
Nr.</t>
  </si>
  <si>
    <t xml:space="preserve">Erfassungs-turnus  Populations-größe (Anzahl Untersuchungs-jahre pro Berichts-zeitraum) </t>
  </si>
  <si>
    <t xml:space="preserve">Erfassungs-turnus  Populations-größe (Anzahl Begehungen pro Untersuchungs-jahr) </t>
  </si>
  <si>
    <t>Anzahl Unter-suchungs-flächen</t>
  </si>
  <si>
    <t>Teilsumme der Leistungspositionen 1 - 11:</t>
  </si>
  <si>
    <t>Anzahl Begehungen in BP 2025-30 zur Ermittlung der Populationsgröße (=Anzahl Untersuchungsjahre x Anzahl Begehung pro Untersuchungsjahr)</t>
  </si>
  <si>
    <t xml:space="preserve">Gesamtzeitbedarf für Erhebung Populationsgröße, Habitatqualität und Beeinträchtigung je Untersuchungsfläche (in Stunden) </t>
  </si>
  <si>
    <t>R-III/34-2025/13 FFH-Monitoring Thüringen 2025-2030</t>
  </si>
  <si>
    <t>Name/Firma des Bieters:</t>
  </si>
  <si>
    <t>anzuwendender Mehrwertsteuersatz</t>
  </si>
  <si>
    <t>Preisblatt Los 4</t>
  </si>
  <si>
    <t>Nebenkosten auf Teilsumme der Leistungspostionen:</t>
  </si>
  <si>
    <t>Für die Kalkulation der Nebenkosten angewandter Prozentsatz:</t>
  </si>
  <si>
    <t>Wichtige Hinweise: Das Preisblatt ist für die Angebotsabgabe auf Los 4 des Auftrags zu verwenden. Die gelb hervorgehobenen Felder sind Pflichtfelder und vollständig auszufüllen. 
Soweit einzelne Leistungspositionen in mehrerern Jahren zu erbringen sind oder sich über mehrere Jahre erstrecken, sind eventuelle Preissteigerungen bis zur Beendigung des Auftrags einzukalkulieren.</t>
  </si>
  <si>
    <t>Gesamtpreis Los 4:</t>
  </si>
  <si>
    <t>Gesamtsumme  Netto (exkl. MwSt) in Euro</t>
  </si>
  <si>
    <t>Gesamtsumme 
Brutto 
(inkl. MwSt) 
in Euro</t>
  </si>
  <si>
    <t>Stunden-satz 
Netto (exkl. MwSt) 
in Euro</t>
  </si>
  <si>
    <t xml:space="preserve">Teilsumme Erfassung und Auswertung je SPF 
Netto (exkl. MwSt) in Euro
</t>
  </si>
  <si>
    <t>Stundensatz Netto (exkl. MwSt) in Euro für einen techn. Mitarbeiter</t>
  </si>
  <si>
    <t>Stundensatz 
Netto (exkl. MwSt) 
in Euro</t>
  </si>
  <si>
    <t xml:space="preserve">Teilsumme
Dateneingabe in das FIS Naturschutz  
Netto (exkl. MwSt) in Euro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</si>
</sst>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407]_-;\-* #,##0.00\ [$€-407]_-;_-* &quot;-&quot;??\ [$€-407]_-;_-@_-"/>
    <numFmt numFmtId="165" formatCode="#,##0.00\ &quot;€&quot;"/>
  </numFmts>
  <fonts count="13" x14ac:knownFonts="1">
    <font>
      <sz val="11"/>
      <color theme="1"/>
      <name val="Calibri"/>
      <family val="2"/>
      <scheme val="minor"/>
    </font>
    <font>
      <sz val="10"/>
      <color theme="1"/>
      <name val="Calibri"/>
      <family val="2"/>
      <scheme val="minor"/>
    </font>
    <font>
      <sz val="10"/>
      <name val="Calibri"/>
      <family val="2"/>
      <scheme val="minor"/>
    </font>
    <font>
      <b/>
      <sz val="10"/>
      <name val="Calibri"/>
      <family val="2"/>
      <scheme val="minor"/>
    </font>
    <font>
      <b/>
      <sz val="10"/>
      <color theme="1"/>
      <name val="Calibri"/>
      <family val="2"/>
      <scheme val="minor"/>
    </font>
    <font>
      <sz val="10"/>
      <color rgb="FFFF0000"/>
      <name val="Calibri"/>
      <family val="2"/>
      <scheme val="minor"/>
    </font>
    <font>
      <b/>
      <sz val="14"/>
      <name val="Calibri"/>
      <family val="2"/>
      <scheme val="minor"/>
    </font>
    <font>
      <b/>
      <sz val="14"/>
      <color theme="1"/>
      <name val="Calibri"/>
      <family val="2"/>
      <scheme val="minor"/>
    </font>
    <font>
      <sz val="11"/>
      <color rgb="FFFF0000"/>
      <name val="Calibri"/>
      <family val="2"/>
      <scheme val="minor"/>
    </font>
    <font>
      <b/>
      <sz val="12"/>
      <color theme="1"/>
      <name val="Calibri"/>
      <family val="2"/>
      <scheme val="minor"/>
    </font>
    <font>
      <b/>
      <sz val="11"/>
      <color rgb="FFFF0000"/>
      <name val="Calibri"/>
      <family val="2"/>
      <scheme val="minor"/>
    </font>
    <font>
      <b/>
      <sz val="10"/>
      <color theme="1"/>
      <name val="Calibri"/>
      <family val="2"/>
    </font>
    <font>
      <b/>
      <u val="double"/>
      <sz val="14"/>
      <color theme="1"/>
      <name val="Calibri"/>
      <family val="2"/>
      <scheme val="minor"/>
    </font>
  </fonts>
  <fills count="11">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7"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4">
    <xf numFmtId="0" fontId="0" fillId="0" borderId="0" xfId="0"/>
    <xf numFmtId="0" fontId="4" fillId="0" borderId="0" xfId="0" applyFont="1" applyProtection="1"/>
    <xf numFmtId="0" fontId="1" fillId="0" borderId="0" xfId="0" applyFont="1" applyProtection="1"/>
    <xf numFmtId="0" fontId="2" fillId="0" borderId="1" xfId="0" applyFont="1" applyFill="1" applyBorder="1" applyAlignment="1" applyProtection="1">
      <alignment horizontal="center" vertical="top" wrapText="1"/>
    </xf>
    <xf numFmtId="164" fontId="3" fillId="2" borderId="1" xfId="0" applyNumberFormat="1" applyFont="1" applyFill="1" applyBorder="1" applyAlignment="1" applyProtection="1">
      <alignment horizontal="center" vertical="top" wrapText="1"/>
    </xf>
    <xf numFmtId="0" fontId="1" fillId="0" borderId="0" xfId="0" applyFont="1" applyFill="1" applyProtection="1"/>
    <xf numFmtId="0" fontId="2" fillId="0" borderId="1" xfId="0" applyFont="1" applyFill="1" applyBorder="1" applyAlignment="1" applyProtection="1">
      <alignment horizontal="center" vertical="top"/>
    </xf>
    <xf numFmtId="165" fontId="2" fillId="0" borderId="1" xfId="0" applyNumberFormat="1" applyFont="1" applyFill="1" applyBorder="1" applyAlignment="1" applyProtection="1">
      <alignment horizontal="center" vertical="top" wrapText="1"/>
    </xf>
    <xf numFmtId="0" fontId="2" fillId="0" borderId="0" xfId="0" applyFont="1" applyFill="1" applyProtection="1"/>
    <xf numFmtId="2" fontId="2" fillId="0" borderId="1" xfId="0" applyNumberFormat="1" applyFont="1" applyFill="1" applyBorder="1" applyAlignment="1" applyProtection="1">
      <alignment horizontal="center" vertical="top" wrapText="1"/>
    </xf>
    <xf numFmtId="165" fontId="3" fillId="0" borderId="1" xfId="0" applyNumberFormat="1" applyFont="1" applyFill="1" applyBorder="1" applyAlignment="1" applyProtection="1">
      <alignment horizontal="center" vertical="top" wrapText="1"/>
    </xf>
    <xf numFmtId="165" fontId="3" fillId="0" borderId="1" xfId="0" applyNumberFormat="1" applyFont="1" applyFill="1" applyBorder="1" applyAlignment="1" applyProtection="1">
      <alignment horizontal="center" vertical="top"/>
    </xf>
    <xf numFmtId="164" fontId="1" fillId="0" borderId="0" xfId="0" applyNumberFormat="1" applyFont="1" applyAlignment="1" applyProtection="1">
      <alignment vertical="top"/>
    </xf>
    <xf numFmtId="0" fontId="2" fillId="3" borderId="1" xfId="0" applyFont="1" applyFill="1" applyBorder="1" applyAlignment="1" applyProtection="1">
      <alignment horizontal="center" vertical="top" wrapText="1"/>
    </xf>
    <xf numFmtId="0" fontId="1" fillId="3" borderId="1" xfId="0" applyFont="1" applyFill="1" applyBorder="1" applyAlignment="1" applyProtection="1">
      <alignment horizontal="center" vertical="top" wrapText="1"/>
    </xf>
    <xf numFmtId="0" fontId="1" fillId="4" borderId="1" xfId="0" applyFont="1" applyFill="1" applyBorder="1" applyAlignment="1" applyProtection="1">
      <alignment horizontal="center" vertical="top" wrapText="1"/>
    </xf>
    <xf numFmtId="0" fontId="2" fillId="4" borderId="1" xfId="0" applyFont="1" applyFill="1" applyBorder="1" applyAlignment="1" applyProtection="1">
      <alignment horizontal="center" vertical="top" wrapText="1"/>
    </xf>
    <xf numFmtId="164" fontId="2" fillId="4" borderId="1" xfId="0" applyNumberFormat="1" applyFont="1" applyFill="1" applyBorder="1" applyAlignment="1" applyProtection="1">
      <alignment horizontal="center" vertical="top" wrapText="1"/>
    </xf>
    <xf numFmtId="164" fontId="3" fillId="6" borderId="1" xfId="0" applyNumberFormat="1" applyFont="1" applyFill="1" applyBorder="1" applyAlignment="1" applyProtection="1">
      <alignment horizontal="center" vertical="top" wrapText="1"/>
    </xf>
    <xf numFmtId="0" fontId="2" fillId="7" borderId="1" xfId="0" applyFont="1" applyFill="1" applyBorder="1" applyAlignment="1" applyProtection="1">
      <alignment horizontal="center" vertical="top" wrapText="1"/>
    </xf>
    <xf numFmtId="164" fontId="4" fillId="5" borderId="1" xfId="0" applyNumberFormat="1" applyFont="1" applyFill="1" applyBorder="1" applyAlignment="1" applyProtection="1">
      <alignment horizontal="center" vertical="top" wrapText="1"/>
    </xf>
    <xf numFmtId="165" fontId="1" fillId="0" borderId="1" xfId="0" applyNumberFormat="1" applyFont="1" applyFill="1" applyBorder="1" applyAlignment="1" applyProtection="1">
      <alignment vertical="top"/>
    </xf>
    <xf numFmtId="164" fontId="1" fillId="8" borderId="1" xfId="0" applyNumberFormat="1" applyFont="1" applyFill="1" applyBorder="1" applyAlignment="1" applyProtection="1">
      <alignment horizontal="center" vertical="top" wrapText="1"/>
    </xf>
    <xf numFmtId="0" fontId="6" fillId="0" borderId="0" xfId="0" applyFont="1" applyAlignment="1" applyProtection="1">
      <alignment horizontal="right"/>
    </xf>
    <xf numFmtId="0" fontId="7" fillId="0" borderId="0" xfId="0" applyFont="1" applyAlignment="1" applyProtection="1">
      <alignment horizontal="right"/>
    </xf>
    <xf numFmtId="165" fontId="7" fillId="0" borderId="0" xfId="0" applyNumberFormat="1" applyFont="1" applyProtection="1"/>
    <xf numFmtId="0" fontId="1" fillId="0" borderId="0" xfId="0" applyFont="1" applyAlignment="1" applyProtection="1">
      <alignment horizontal="center"/>
    </xf>
    <xf numFmtId="0" fontId="2" fillId="0" borderId="0" xfId="0" applyFont="1" applyProtection="1"/>
    <xf numFmtId="165" fontId="12" fillId="0" borderId="0" xfId="0" applyNumberFormat="1" applyFont="1" applyBorder="1" applyProtection="1"/>
    <xf numFmtId="2" fontId="2" fillId="10" borderId="1" xfId="0" applyNumberFormat="1" applyFont="1" applyFill="1" applyBorder="1" applyAlignment="1" applyProtection="1">
      <alignment horizontal="center" vertical="top" wrapText="1"/>
      <protection locked="0"/>
    </xf>
    <xf numFmtId="165" fontId="2" fillId="10" borderId="1" xfId="0" applyNumberFormat="1" applyFont="1" applyFill="1" applyBorder="1" applyAlignment="1" applyProtection="1">
      <alignment horizontal="center" vertical="top" wrapText="1"/>
      <protection locked="0"/>
    </xf>
    <xf numFmtId="9" fontId="1" fillId="10" borderId="1" xfId="0" applyNumberFormat="1" applyFont="1" applyFill="1" applyBorder="1" applyAlignment="1" applyProtection="1">
      <alignment horizontal="center" vertical="center"/>
      <protection locked="0"/>
    </xf>
    <xf numFmtId="4" fontId="3" fillId="10" borderId="1" xfId="0" applyNumberFormat="1" applyFont="1" applyFill="1" applyBorder="1" applyAlignment="1" applyProtection="1">
      <alignment horizontal="center" vertical="top" wrapText="1"/>
      <protection locked="0"/>
    </xf>
    <xf numFmtId="165" fontId="3" fillId="10" borderId="1" xfId="0" applyNumberFormat="1" applyFont="1" applyFill="1" applyBorder="1" applyAlignment="1" applyProtection="1">
      <alignment horizontal="center" vertical="top" wrapText="1"/>
      <protection locked="0"/>
    </xf>
    <xf numFmtId="4" fontId="3" fillId="10" borderId="1" xfId="0" applyNumberFormat="1" applyFont="1" applyFill="1" applyBorder="1" applyAlignment="1" applyProtection="1">
      <alignment horizontal="center" vertical="top"/>
      <protection locked="0"/>
    </xf>
    <xf numFmtId="165" fontId="3" fillId="10" borderId="1" xfId="0" applyNumberFormat="1" applyFont="1" applyFill="1" applyBorder="1" applyAlignment="1" applyProtection="1">
      <alignment horizontal="center" vertical="top"/>
      <protection locked="0"/>
    </xf>
    <xf numFmtId="1" fontId="4" fillId="10" borderId="0" xfId="0" applyNumberFormat="1" applyFont="1" applyFill="1" applyProtection="1">
      <protection locked="0"/>
    </xf>
    <xf numFmtId="0" fontId="0" fillId="0" borderId="0" xfId="0" applyBorder="1" applyProtection="1"/>
    <xf numFmtId="0" fontId="0" fillId="0" borderId="0" xfId="0" applyProtection="1"/>
    <xf numFmtId="0" fontId="1" fillId="0" borderId="0" xfId="0" applyFont="1" applyAlignment="1" applyProtection="1">
      <alignment vertical="top"/>
    </xf>
    <xf numFmtId="0" fontId="11" fillId="9" borderId="1" xfId="0" applyFont="1" applyFill="1" applyBorder="1" applyAlignment="1" applyProtection="1">
      <alignment vertical="center" wrapText="1"/>
    </xf>
    <xf numFmtId="164" fontId="1" fillId="0" borderId="0" xfId="0" applyNumberFormat="1" applyFont="1" applyAlignment="1" applyProtection="1">
      <alignment horizontal="left" vertical="center"/>
    </xf>
    <xf numFmtId="0" fontId="5" fillId="0" borderId="0" xfId="0" applyFont="1" applyAlignment="1" applyProtection="1">
      <alignment wrapText="1"/>
    </xf>
    <xf numFmtId="164" fontId="1" fillId="0" borderId="0" xfId="0" applyNumberFormat="1" applyFont="1" applyAlignment="1" applyProtection="1">
      <alignment vertical="center"/>
    </xf>
    <xf numFmtId="0" fontId="10" fillId="0" borderId="0" xfId="0" applyFont="1" applyAlignment="1" applyProtection="1">
      <alignment vertical="top" wrapText="1"/>
    </xf>
    <xf numFmtId="0" fontId="9" fillId="0" borderId="0" xfId="0" applyFont="1" applyAlignment="1" applyProtection="1">
      <alignment horizontal="left"/>
    </xf>
    <xf numFmtId="0" fontId="9" fillId="0" borderId="0" xfId="0" applyFont="1" applyFill="1" applyAlignment="1" applyProtection="1">
      <alignment horizontal="left"/>
    </xf>
    <xf numFmtId="0" fontId="11" fillId="9" borderId="2" xfId="0" applyFont="1" applyFill="1" applyBorder="1" applyAlignment="1" applyProtection="1">
      <alignment horizontal="left" vertical="center" wrapText="1"/>
    </xf>
    <xf numFmtId="0" fontId="11" fillId="9" borderId="3" xfId="0" applyFont="1" applyFill="1" applyBorder="1" applyAlignment="1" applyProtection="1">
      <alignment horizontal="left" vertical="center" wrapText="1"/>
    </xf>
    <xf numFmtId="0" fontId="11" fillId="9" borderId="4" xfId="0" applyFont="1" applyFill="1" applyBorder="1" applyAlignment="1" applyProtection="1">
      <alignment horizontal="left" vertical="center" wrapText="1"/>
    </xf>
    <xf numFmtId="0" fontId="8" fillId="10" borderId="2" xfId="0" applyFont="1" applyFill="1" applyBorder="1" applyAlignment="1" applyProtection="1">
      <alignment horizontal="left" wrapText="1"/>
      <protection locked="0"/>
    </xf>
    <xf numFmtId="0" fontId="8" fillId="10" borderId="3" xfId="0" applyFont="1" applyFill="1" applyBorder="1" applyAlignment="1" applyProtection="1">
      <alignment horizontal="left" wrapText="1"/>
      <protection locked="0"/>
    </xf>
    <xf numFmtId="0" fontId="8" fillId="10" borderId="4" xfId="0" applyFont="1" applyFill="1" applyBorder="1" applyAlignment="1" applyProtection="1">
      <alignment horizontal="left" wrapText="1"/>
      <protection locked="0"/>
    </xf>
    <xf numFmtId="0" fontId="10" fillId="0" borderId="0" xfId="0" applyFont="1" applyAlignment="1" applyProtection="1">
      <alignment horizontal="left" vertical="top"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T33"/>
  <sheetViews>
    <sheetView tabSelected="1" zoomScaleNormal="100" workbookViewId="0">
      <pane ySplit="10" topLeftCell="A14" activePane="bottomLeft" state="frozen"/>
      <selection activeCell="Q1" sqref="Q1"/>
      <selection pane="bottomLeft" activeCell="A6" sqref="A6:D6"/>
    </sheetView>
  </sheetViews>
  <sheetFormatPr baseColWidth="10" defaultRowHeight="12.75" x14ac:dyDescent="0.2"/>
  <cols>
    <col min="1" max="1" width="11.42578125" style="2"/>
    <col min="2" max="2" width="8.140625" style="2" customWidth="1"/>
    <col min="3" max="3" width="11.7109375" style="2" bestFit="1" customWidth="1"/>
    <col min="4" max="4" width="32.140625" style="2" customWidth="1"/>
    <col min="5" max="5" width="47.7109375" style="2" customWidth="1"/>
    <col min="6" max="6" width="18.85546875" style="2" customWidth="1"/>
    <col min="7" max="7" width="14.7109375" style="2" customWidth="1"/>
    <col min="8" max="8" width="15.7109375" style="2" customWidth="1"/>
    <col min="9" max="9" width="22.7109375" style="2" customWidth="1"/>
    <col min="10" max="10" width="21.7109375" style="2" customWidth="1"/>
    <col min="11" max="11" width="11.42578125" style="2" customWidth="1"/>
    <col min="12" max="12" width="21.7109375" style="2" customWidth="1"/>
    <col min="13" max="13" width="11" style="2" customWidth="1"/>
    <col min="14" max="14" width="15.7109375" style="1" customWidth="1"/>
    <col min="15" max="15" width="16.28515625" style="2" customWidth="1"/>
    <col min="16" max="16" width="14.28515625" style="2" customWidth="1"/>
    <col min="17" max="19" width="15" style="1" customWidth="1"/>
    <col min="20" max="20" width="17.140625" style="12" customWidth="1"/>
    <col min="21" max="21" width="23.7109375" style="2" customWidth="1"/>
    <col min="22" max="16384" width="11.42578125" style="2"/>
  </cols>
  <sheetData>
    <row r="1" spans="1:306" s="38" customFormat="1" ht="15.75" x14ac:dyDescent="0.25">
      <c r="A1" s="45" t="s">
        <v>35</v>
      </c>
      <c r="B1" s="45"/>
      <c r="C1" s="45"/>
      <c r="D1" s="45"/>
      <c r="E1" s="45"/>
      <c r="F1" s="45"/>
      <c r="G1" s="45"/>
      <c r="H1" s="45"/>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c r="FH1" s="37"/>
      <c r="FI1" s="37"/>
      <c r="FJ1" s="37"/>
      <c r="FK1" s="37"/>
      <c r="FL1" s="37"/>
      <c r="FM1" s="37"/>
      <c r="FN1" s="37"/>
      <c r="FO1" s="37"/>
      <c r="FP1" s="37"/>
      <c r="FQ1" s="37"/>
      <c r="FR1" s="37"/>
      <c r="FS1" s="37"/>
      <c r="FT1" s="37"/>
      <c r="FU1" s="37"/>
      <c r="FV1" s="37"/>
      <c r="FW1" s="37"/>
      <c r="FX1" s="37"/>
      <c r="FY1" s="37"/>
      <c r="FZ1" s="37"/>
      <c r="GA1" s="37"/>
      <c r="GB1" s="37"/>
      <c r="GC1" s="37"/>
      <c r="GD1" s="37"/>
      <c r="GE1" s="37"/>
      <c r="GF1" s="37"/>
      <c r="GG1" s="37"/>
      <c r="GH1" s="37"/>
      <c r="GI1" s="37"/>
      <c r="GJ1" s="37"/>
      <c r="GK1" s="37"/>
      <c r="GL1" s="37"/>
      <c r="GM1" s="37"/>
      <c r="GN1" s="37"/>
      <c r="GO1" s="37"/>
      <c r="GP1" s="37"/>
      <c r="GQ1" s="37"/>
      <c r="GR1" s="37"/>
      <c r="GS1" s="37"/>
      <c r="GT1" s="37"/>
      <c r="GU1" s="37"/>
      <c r="GV1" s="37"/>
      <c r="GW1" s="37"/>
      <c r="GX1" s="37"/>
      <c r="GY1" s="37"/>
      <c r="GZ1" s="37"/>
      <c r="HA1" s="37"/>
      <c r="HB1" s="37"/>
      <c r="HC1" s="37"/>
      <c r="HD1" s="37"/>
      <c r="HE1" s="37"/>
      <c r="HF1" s="37"/>
      <c r="HG1" s="37"/>
      <c r="HH1" s="37"/>
      <c r="HI1" s="37"/>
      <c r="HJ1" s="37"/>
      <c r="HK1" s="37"/>
      <c r="HL1" s="37"/>
      <c r="HM1" s="37"/>
      <c r="HN1" s="37"/>
      <c r="HO1" s="37"/>
      <c r="HP1" s="37"/>
      <c r="HQ1" s="37"/>
      <c r="HR1" s="37"/>
      <c r="HS1" s="37"/>
      <c r="HT1" s="37"/>
      <c r="HU1" s="37"/>
      <c r="HV1" s="37"/>
      <c r="HW1" s="37"/>
      <c r="HX1" s="37"/>
      <c r="HY1" s="37"/>
      <c r="HZ1" s="37"/>
      <c r="IA1" s="37"/>
      <c r="IB1" s="37"/>
      <c r="IC1" s="37"/>
      <c r="ID1" s="37"/>
      <c r="IE1" s="37"/>
      <c r="IF1" s="37"/>
      <c r="IG1" s="37"/>
      <c r="IH1" s="37"/>
      <c r="II1" s="37"/>
      <c r="IJ1" s="37"/>
      <c r="IK1" s="37"/>
      <c r="IL1" s="37"/>
      <c r="IM1" s="37"/>
      <c r="IN1" s="37"/>
      <c r="IO1" s="37"/>
      <c r="IP1" s="37"/>
      <c r="IQ1" s="37"/>
      <c r="IR1" s="37"/>
      <c r="IS1" s="37"/>
      <c r="IT1" s="37"/>
      <c r="IU1" s="37"/>
      <c r="IV1" s="37"/>
      <c r="IW1" s="37"/>
      <c r="IX1" s="37"/>
      <c r="IY1" s="37"/>
      <c r="IZ1" s="37"/>
      <c r="JA1" s="37"/>
      <c r="JB1" s="37"/>
      <c r="JC1" s="37"/>
      <c r="JD1" s="37"/>
      <c r="JE1" s="37"/>
      <c r="JF1" s="37"/>
      <c r="JG1" s="37"/>
      <c r="JH1" s="37"/>
      <c r="JI1" s="37"/>
      <c r="JJ1" s="37"/>
      <c r="JK1" s="37"/>
      <c r="JL1" s="37"/>
      <c r="JM1" s="37"/>
      <c r="JN1" s="37"/>
      <c r="JO1" s="37"/>
      <c r="JP1" s="37"/>
      <c r="JQ1" s="37"/>
      <c r="JR1" s="37"/>
      <c r="JS1" s="37"/>
      <c r="JT1" s="37"/>
      <c r="JU1" s="37"/>
      <c r="JV1" s="37"/>
      <c r="JW1" s="37"/>
      <c r="JX1" s="37"/>
      <c r="JY1" s="37"/>
      <c r="JZ1" s="37"/>
      <c r="KA1" s="37"/>
      <c r="KB1" s="37"/>
      <c r="KC1" s="37"/>
      <c r="KD1" s="37"/>
      <c r="KE1" s="37"/>
      <c r="KF1" s="37"/>
      <c r="KG1" s="37"/>
      <c r="KH1" s="37"/>
      <c r="KI1" s="37"/>
      <c r="KJ1" s="37"/>
      <c r="KK1" s="37"/>
      <c r="KL1" s="37"/>
      <c r="KM1" s="37"/>
      <c r="KN1" s="37"/>
      <c r="KO1" s="37"/>
      <c r="KP1" s="37"/>
      <c r="KQ1" s="37"/>
      <c r="KR1" s="37"/>
      <c r="KS1" s="37"/>
      <c r="KT1" s="37"/>
    </row>
    <row r="2" spans="1:306" s="38" customFormat="1" ht="15.75" x14ac:dyDescent="0.25">
      <c r="A2" s="46" t="s">
        <v>38</v>
      </c>
      <c r="B2" s="46"/>
      <c r="C2" s="46"/>
      <c r="D2" s="46"/>
      <c r="E2" s="46"/>
      <c r="F2" s="46"/>
      <c r="G2" s="46"/>
      <c r="H2" s="46"/>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37"/>
      <c r="EW2" s="37"/>
      <c r="EX2" s="37"/>
      <c r="EY2" s="37"/>
      <c r="EZ2" s="37"/>
      <c r="FA2" s="37"/>
      <c r="FB2" s="37"/>
      <c r="FC2" s="37"/>
      <c r="FD2" s="37"/>
      <c r="FE2" s="37"/>
      <c r="FF2" s="37"/>
      <c r="FG2" s="37"/>
      <c r="FH2" s="37"/>
      <c r="FI2" s="37"/>
      <c r="FJ2" s="37"/>
      <c r="FK2" s="37"/>
      <c r="FL2" s="37"/>
      <c r="FM2" s="37"/>
      <c r="FN2" s="37"/>
      <c r="FO2" s="37"/>
      <c r="FP2" s="37"/>
      <c r="FQ2" s="37"/>
      <c r="FR2" s="37"/>
      <c r="FS2" s="37"/>
      <c r="FT2" s="37"/>
      <c r="FU2" s="37"/>
      <c r="FV2" s="37"/>
      <c r="FW2" s="37"/>
      <c r="FX2" s="37"/>
      <c r="FY2" s="37"/>
      <c r="FZ2" s="37"/>
      <c r="GA2" s="37"/>
      <c r="GB2" s="37"/>
      <c r="GC2" s="37"/>
      <c r="GD2" s="37"/>
      <c r="GE2" s="37"/>
      <c r="GF2" s="37"/>
      <c r="GG2" s="37"/>
      <c r="GH2" s="37"/>
      <c r="GI2" s="37"/>
      <c r="GJ2" s="37"/>
      <c r="GK2" s="37"/>
      <c r="GL2" s="37"/>
      <c r="GM2" s="37"/>
      <c r="GN2" s="37"/>
      <c r="GO2" s="37"/>
      <c r="GP2" s="37"/>
      <c r="GQ2" s="37"/>
      <c r="GR2" s="37"/>
      <c r="GS2" s="37"/>
      <c r="GT2" s="37"/>
      <c r="GU2" s="37"/>
      <c r="GV2" s="37"/>
      <c r="GW2" s="37"/>
      <c r="GX2" s="37"/>
      <c r="GY2" s="37"/>
      <c r="GZ2" s="37"/>
      <c r="HA2" s="37"/>
      <c r="HB2" s="37"/>
      <c r="HC2" s="37"/>
      <c r="HD2" s="37"/>
      <c r="HE2" s="37"/>
      <c r="HF2" s="37"/>
      <c r="HG2" s="37"/>
      <c r="HH2" s="37"/>
      <c r="HI2" s="37"/>
      <c r="HJ2" s="37"/>
      <c r="HK2" s="37"/>
      <c r="HL2" s="37"/>
      <c r="HM2" s="37"/>
      <c r="HN2" s="37"/>
      <c r="HO2" s="37"/>
      <c r="HP2" s="37"/>
      <c r="HQ2" s="37"/>
      <c r="HR2" s="37"/>
      <c r="HS2" s="37"/>
      <c r="HT2" s="37"/>
      <c r="HU2" s="37"/>
      <c r="HV2" s="37"/>
      <c r="HW2" s="37"/>
      <c r="HX2" s="37"/>
      <c r="HY2" s="37"/>
      <c r="HZ2" s="37"/>
      <c r="IA2" s="37"/>
      <c r="IB2" s="37"/>
      <c r="IC2" s="37"/>
      <c r="ID2" s="37"/>
      <c r="IE2" s="37"/>
      <c r="IF2" s="37"/>
      <c r="IG2" s="37"/>
      <c r="IH2" s="37"/>
      <c r="II2" s="37"/>
      <c r="IJ2" s="37"/>
      <c r="IK2" s="37"/>
      <c r="IL2" s="37"/>
      <c r="IM2" s="37"/>
      <c r="IN2" s="37"/>
      <c r="IO2" s="37"/>
      <c r="IP2" s="37"/>
      <c r="IQ2" s="37"/>
      <c r="IR2" s="37"/>
      <c r="IS2" s="37"/>
      <c r="IT2" s="37"/>
      <c r="IU2" s="37"/>
      <c r="IV2" s="37"/>
      <c r="IW2" s="37"/>
      <c r="IX2" s="37"/>
      <c r="IY2" s="37"/>
      <c r="IZ2" s="37"/>
      <c r="JA2" s="37"/>
      <c r="JB2" s="37"/>
      <c r="JC2" s="37"/>
      <c r="JD2" s="37"/>
      <c r="JE2" s="37"/>
      <c r="JF2" s="37"/>
      <c r="JG2" s="37"/>
      <c r="JH2" s="37"/>
      <c r="JI2" s="37"/>
      <c r="JJ2" s="37"/>
      <c r="JK2" s="37"/>
      <c r="JL2" s="37"/>
      <c r="JM2" s="37"/>
      <c r="JN2" s="37"/>
      <c r="JO2" s="37"/>
      <c r="JP2" s="37"/>
      <c r="JQ2" s="37"/>
      <c r="JR2" s="37"/>
      <c r="JS2" s="37"/>
      <c r="JT2" s="37"/>
      <c r="JU2" s="37"/>
      <c r="JV2" s="37"/>
      <c r="JW2" s="37"/>
      <c r="JX2" s="37"/>
      <c r="JY2" s="37"/>
      <c r="JZ2" s="37"/>
      <c r="KA2" s="37"/>
      <c r="KB2" s="37"/>
      <c r="KC2" s="37"/>
      <c r="KD2" s="37"/>
      <c r="KE2" s="37"/>
      <c r="KF2" s="37"/>
      <c r="KG2" s="37"/>
      <c r="KH2" s="37"/>
      <c r="KI2" s="37"/>
      <c r="KJ2" s="37"/>
      <c r="KK2" s="37"/>
      <c r="KL2" s="37"/>
      <c r="KM2" s="37"/>
      <c r="KN2" s="37"/>
      <c r="KO2" s="37"/>
      <c r="KP2" s="37"/>
      <c r="KQ2" s="37"/>
      <c r="KR2" s="37"/>
      <c r="KS2" s="37"/>
      <c r="KT2" s="37"/>
    </row>
    <row r="3" spans="1:306" ht="39.950000000000003" customHeight="1" x14ac:dyDescent="0.2">
      <c r="A3" s="53" t="s">
        <v>41</v>
      </c>
      <c r="B3" s="53"/>
      <c r="C3" s="53"/>
      <c r="D3" s="53"/>
      <c r="E3" s="53"/>
      <c r="F3" s="53"/>
      <c r="G3" s="53"/>
      <c r="H3" s="53"/>
      <c r="I3" s="53"/>
      <c r="J3" s="53"/>
      <c r="K3" s="44"/>
      <c r="L3" s="44"/>
      <c r="N3" s="2"/>
      <c r="Q3" s="2"/>
      <c r="R3" s="2"/>
      <c r="S3" s="2"/>
      <c r="T3" s="2"/>
      <c r="V3" s="1"/>
      <c r="Y3" s="1"/>
      <c r="AB3" s="1"/>
      <c r="AE3" s="1"/>
      <c r="AF3" s="39"/>
    </row>
    <row r="4" spans="1:306" x14ac:dyDescent="0.2">
      <c r="A4" s="26"/>
      <c r="B4" s="26"/>
      <c r="E4" s="27"/>
      <c r="F4" s="27"/>
      <c r="N4" s="2"/>
      <c r="Q4" s="2"/>
      <c r="R4" s="2"/>
      <c r="S4" s="2"/>
      <c r="T4" s="2"/>
      <c r="V4" s="1"/>
      <c r="Y4" s="1"/>
      <c r="AB4" s="1"/>
      <c r="AE4" s="1"/>
      <c r="AF4" s="39"/>
    </row>
    <row r="5" spans="1:306" ht="25.5" customHeight="1" x14ac:dyDescent="0.2">
      <c r="A5" s="47" t="s">
        <v>36</v>
      </c>
      <c r="B5" s="48"/>
      <c r="C5" s="48"/>
      <c r="D5" s="49"/>
      <c r="E5" s="27"/>
      <c r="F5" s="40" t="s">
        <v>37</v>
      </c>
      <c r="N5" s="2"/>
      <c r="Q5" s="2"/>
      <c r="R5" s="2"/>
      <c r="S5" s="2"/>
      <c r="T5" s="2"/>
      <c r="V5" s="1"/>
      <c r="Y5" s="1"/>
      <c r="AB5" s="1"/>
      <c r="AE5" s="1"/>
      <c r="AF5" s="39"/>
    </row>
    <row r="6" spans="1:306" ht="15" customHeight="1" x14ac:dyDescent="0.25">
      <c r="A6" s="50"/>
      <c r="B6" s="51"/>
      <c r="C6" s="51"/>
      <c r="D6" s="52"/>
      <c r="E6" s="27"/>
      <c r="F6" s="31"/>
      <c r="N6" s="2"/>
      <c r="Q6" s="2"/>
      <c r="R6" s="2"/>
      <c r="S6" s="2"/>
      <c r="T6" s="2"/>
      <c r="V6" s="1"/>
      <c r="Y6" s="1"/>
      <c r="AB6" s="1"/>
      <c r="AE6" s="1"/>
      <c r="AF6" s="39"/>
    </row>
    <row r="10" spans="1:306" s="5" customFormat="1" ht="127.5" x14ac:dyDescent="0.2">
      <c r="A10" s="13" t="s">
        <v>28</v>
      </c>
      <c r="B10" s="14" t="s">
        <v>27</v>
      </c>
      <c r="C10" s="14" t="s">
        <v>0</v>
      </c>
      <c r="D10" s="14" t="s">
        <v>26</v>
      </c>
      <c r="E10" s="14" t="s">
        <v>1</v>
      </c>
      <c r="F10" s="14" t="s">
        <v>2</v>
      </c>
      <c r="G10" s="14" t="s">
        <v>29</v>
      </c>
      <c r="H10" s="14" t="s">
        <v>30</v>
      </c>
      <c r="I10" s="15" t="s">
        <v>33</v>
      </c>
      <c r="J10" s="15" t="s">
        <v>34</v>
      </c>
      <c r="K10" s="15" t="s">
        <v>31</v>
      </c>
      <c r="L10" s="16" t="s">
        <v>3</v>
      </c>
      <c r="M10" s="17" t="s">
        <v>45</v>
      </c>
      <c r="N10" s="18" t="s">
        <v>46</v>
      </c>
      <c r="O10" s="19" t="s">
        <v>17</v>
      </c>
      <c r="P10" s="19" t="s">
        <v>47</v>
      </c>
      <c r="Q10" s="20" t="s">
        <v>49</v>
      </c>
      <c r="R10" s="22" t="s">
        <v>25</v>
      </c>
      <c r="S10" s="22" t="s">
        <v>48</v>
      </c>
      <c r="T10" s="4" t="s">
        <v>43</v>
      </c>
      <c r="U10" s="4" t="s">
        <v>44</v>
      </c>
    </row>
    <row r="11" spans="1:306" s="8" customFormat="1" ht="63.75" customHeight="1" x14ac:dyDescent="0.2">
      <c r="A11" s="6">
        <v>1</v>
      </c>
      <c r="B11" s="3" t="s">
        <v>4</v>
      </c>
      <c r="C11" s="3"/>
      <c r="D11" s="3" t="s">
        <v>9</v>
      </c>
      <c r="E11" s="3" t="s">
        <v>18</v>
      </c>
      <c r="F11" s="3" t="s">
        <v>5</v>
      </c>
      <c r="G11" s="3">
        <v>1</v>
      </c>
      <c r="H11" s="3">
        <v>4</v>
      </c>
      <c r="I11" s="3">
        <f>G11*H11</f>
        <v>4</v>
      </c>
      <c r="J11" s="29"/>
      <c r="K11" s="3">
        <v>37</v>
      </c>
      <c r="L11" s="3" t="s">
        <v>10</v>
      </c>
      <c r="M11" s="30"/>
      <c r="N11" s="10">
        <f>J11*K11*M11</f>
        <v>0</v>
      </c>
      <c r="O11" s="29"/>
      <c r="P11" s="30"/>
      <c r="Q11" s="10">
        <f>O11*P11*K11</f>
        <v>0</v>
      </c>
      <c r="R11" s="7"/>
      <c r="S11" s="7"/>
      <c r="T11" s="21">
        <f>N11+Q11</f>
        <v>0</v>
      </c>
      <c r="U11" s="21">
        <f>(T11)*(1+($F$6))</f>
        <v>0</v>
      </c>
    </row>
    <row r="12" spans="1:306" s="8" customFormat="1" ht="93" customHeight="1" x14ac:dyDescent="0.2">
      <c r="A12" s="6">
        <v>2</v>
      </c>
      <c r="B12" s="3" t="s">
        <v>4</v>
      </c>
      <c r="C12" s="3"/>
      <c r="D12" s="3" t="s">
        <v>9</v>
      </c>
      <c r="E12" s="3" t="s">
        <v>23</v>
      </c>
      <c r="F12" s="3" t="s">
        <v>5</v>
      </c>
      <c r="G12" s="3">
        <v>1</v>
      </c>
      <c r="H12" s="3">
        <v>1</v>
      </c>
      <c r="I12" s="3">
        <f t="shared" ref="I12:I18" si="0">G12*H12</f>
        <v>1</v>
      </c>
      <c r="J12" s="29"/>
      <c r="K12" s="3">
        <v>194</v>
      </c>
      <c r="L12" s="3" t="s">
        <v>10</v>
      </c>
      <c r="M12" s="30"/>
      <c r="N12" s="10">
        <f t="shared" ref="N12:N18" si="1">J12*K12*M12</f>
        <v>0</v>
      </c>
      <c r="O12" s="9"/>
      <c r="P12" s="7"/>
      <c r="Q12" s="10"/>
      <c r="R12" s="7"/>
      <c r="S12" s="7"/>
      <c r="T12" s="21">
        <f t="shared" ref="T12:T18" si="2">N12+Q12</f>
        <v>0</v>
      </c>
      <c r="U12" s="21">
        <f t="shared" ref="U12:U21" si="3">(T12)*(1+($F$6))</f>
        <v>0</v>
      </c>
    </row>
    <row r="13" spans="1:306" s="8" customFormat="1" ht="74.25" customHeight="1" x14ac:dyDescent="0.2">
      <c r="A13" s="6">
        <v>3</v>
      </c>
      <c r="B13" s="3" t="s">
        <v>4</v>
      </c>
      <c r="C13" s="3"/>
      <c r="D13" s="3" t="s">
        <v>9</v>
      </c>
      <c r="E13" s="3" t="s">
        <v>19</v>
      </c>
      <c r="F13" s="3" t="s">
        <v>5</v>
      </c>
      <c r="G13" s="3">
        <v>1</v>
      </c>
      <c r="H13" s="3">
        <v>5</v>
      </c>
      <c r="I13" s="3">
        <f t="shared" si="0"/>
        <v>5</v>
      </c>
      <c r="J13" s="29"/>
      <c r="K13" s="3">
        <v>52</v>
      </c>
      <c r="L13" s="3" t="s">
        <v>10</v>
      </c>
      <c r="M13" s="30"/>
      <c r="N13" s="10">
        <f t="shared" si="1"/>
        <v>0</v>
      </c>
      <c r="O13" s="29"/>
      <c r="P13" s="30"/>
      <c r="Q13" s="10">
        <f t="shared" ref="Q13:Q18" si="4">O13*P13*K13</f>
        <v>0</v>
      </c>
      <c r="R13" s="7"/>
      <c r="S13" s="7"/>
      <c r="T13" s="21">
        <f t="shared" si="2"/>
        <v>0</v>
      </c>
      <c r="U13" s="21">
        <f t="shared" si="3"/>
        <v>0</v>
      </c>
    </row>
    <row r="14" spans="1:306" s="8" customFormat="1" ht="46.5" customHeight="1" x14ac:dyDescent="0.2">
      <c r="A14" s="6">
        <v>4</v>
      </c>
      <c r="B14" s="3" t="s">
        <v>4</v>
      </c>
      <c r="C14" s="3"/>
      <c r="D14" s="3" t="s">
        <v>9</v>
      </c>
      <c r="E14" s="3" t="s">
        <v>20</v>
      </c>
      <c r="F14" s="3" t="s">
        <v>5</v>
      </c>
      <c r="G14" s="3">
        <v>1</v>
      </c>
      <c r="H14" s="3">
        <v>4</v>
      </c>
      <c r="I14" s="3">
        <f t="shared" si="0"/>
        <v>4</v>
      </c>
      <c r="J14" s="29"/>
      <c r="K14" s="3">
        <v>88</v>
      </c>
      <c r="L14" s="3" t="s">
        <v>10</v>
      </c>
      <c r="M14" s="30"/>
      <c r="N14" s="10">
        <f t="shared" si="1"/>
        <v>0</v>
      </c>
      <c r="O14" s="29"/>
      <c r="P14" s="30"/>
      <c r="Q14" s="10">
        <f t="shared" si="4"/>
        <v>0</v>
      </c>
      <c r="R14" s="7"/>
      <c r="S14" s="7"/>
      <c r="T14" s="21">
        <f t="shared" si="2"/>
        <v>0</v>
      </c>
      <c r="U14" s="21">
        <f t="shared" si="3"/>
        <v>0</v>
      </c>
    </row>
    <row r="15" spans="1:306" s="8" customFormat="1" ht="38.25" x14ac:dyDescent="0.2">
      <c r="A15" s="6">
        <v>5</v>
      </c>
      <c r="B15" s="3" t="s">
        <v>4</v>
      </c>
      <c r="C15" s="3"/>
      <c r="D15" s="3" t="s">
        <v>9</v>
      </c>
      <c r="E15" s="3" t="s">
        <v>21</v>
      </c>
      <c r="F15" s="3" t="s">
        <v>5</v>
      </c>
      <c r="G15" s="3">
        <v>1</v>
      </c>
      <c r="H15" s="3">
        <v>5</v>
      </c>
      <c r="I15" s="3">
        <f t="shared" si="0"/>
        <v>5</v>
      </c>
      <c r="J15" s="29"/>
      <c r="K15" s="3">
        <v>106</v>
      </c>
      <c r="L15" s="3" t="s">
        <v>10</v>
      </c>
      <c r="M15" s="30"/>
      <c r="N15" s="10">
        <f t="shared" si="1"/>
        <v>0</v>
      </c>
      <c r="O15" s="29"/>
      <c r="P15" s="30"/>
      <c r="Q15" s="10">
        <f t="shared" si="4"/>
        <v>0</v>
      </c>
      <c r="R15" s="7"/>
      <c r="S15" s="7"/>
      <c r="T15" s="21">
        <f t="shared" si="2"/>
        <v>0</v>
      </c>
      <c r="U15" s="21">
        <f t="shared" si="3"/>
        <v>0</v>
      </c>
    </row>
    <row r="16" spans="1:306" s="8" customFormat="1" ht="40.5" customHeight="1" x14ac:dyDescent="0.2">
      <c r="A16" s="6">
        <v>6</v>
      </c>
      <c r="B16" s="3" t="s">
        <v>6</v>
      </c>
      <c r="C16" s="3" t="s">
        <v>7</v>
      </c>
      <c r="D16" s="3" t="s">
        <v>11</v>
      </c>
      <c r="E16" s="3" t="s">
        <v>12</v>
      </c>
      <c r="F16" s="3" t="s">
        <v>5</v>
      </c>
      <c r="G16" s="3">
        <v>1</v>
      </c>
      <c r="H16" s="3">
        <v>10</v>
      </c>
      <c r="I16" s="3">
        <f t="shared" si="0"/>
        <v>10</v>
      </c>
      <c r="J16" s="29"/>
      <c r="K16" s="3">
        <v>47</v>
      </c>
      <c r="L16" s="3" t="s">
        <v>13</v>
      </c>
      <c r="M16" s="30"/>
      <c r="N16" s="10">
        <f t="shared" si="1"/>
        <v>0</v>
      </c>
      <c r="O16" s="29"/>
      <c r="P16" s="30"/>
      <c r="Q16" s="10">
        <f t="shared" si="4"/>
        <v>0</v>
      </c>
      <c r="R16" s="7"/>
      <c r="S16" s="7"/>
      <c r="T16" s="21">
        <f t="shared" si="2"/>
        <v>0</v>
      </c>
      <c r="U16" s="21">
        <f t="shared" si="3"/>
        <v>0</v>
      </c>
    </row>
    <row r="17" spans="1:21" s="8" customFormat="1" ht="34.5" customHeight="1" x14ac:dyDescent="0.2">
      <c r="A17" s="6">
        <v>7</v>
      </c>
      <c r="B17" s="3" t="s">
        <v>6</v>
      </c>
      <c r="C17" s="3" t="s">
        <v>7</v>
      </c>
      <c r="D17" s="3" t="s">
        <v>11</v>
      </c>
      <c r="E17" s="3" t="s">
        <v>14</v>
      </c>
      <c r="F17" s="3" t="s">
        <v>5</v>
      </c>
      <c r="G17" s="3">
        <v>1</v>
      </c>
      <c r="H17" s="3">
        <v>1</v>
      </c>
      <c r="I17" s="3">
        <f t="shared" si="0"/>
        <v>1</v>
      </c>
      <c r="J17" s="29"/>
      <c r="K17" s="3">
        <v>47</v>
      </c>
      <c r="L17" s="3" t="s">
        <v>13</v>
      </c>
      <c r="M17" s="30"/>
      <c r="N17" s="10">
        <f t="shared" si="1"/>
        <v>0</v>
      </c>
      <c r="O17" s="9"/>
      <c r="P17" s="7"/>
      <c r="Q17" s="10"/>
      <c r="R17" s="7"/>
      <c r="S17" s="7"/>
      <c r="T17" s="21">
        <f t="shared" si="2"/>
        <v>0</v>
      </c>
      <c r="U17" s="21">
        <f t="shared" si="3"/>
        <v>0</v>
      </c>
    </row>
    <row r="18" spans="1:21" s="8" customFormat="1" ht="37.5" customHeight="1" x14ac:dyDescent="0.2">
      <c r="A18" s="6">
        <v>8</v>
      </c>
      <c r="B18" s="3" t="s">
        <v>6</v>
      </c>
      <c r="C18" s="3" t="s">
        <v>8</v>
      </c>
      <c r="D18" s="3" t="s">
        <v>11</v>
      </c>
      <c r="E18" s="3" t="s">
        <v>12</v>
      </c>
      <c r="F18" s="3" t="s">
        <v>5</v>
      </c>
      <c r="G18" s="3">
        <v>1</v>
      </c>
      <c r="H18" s="3">
        <v>4</v>
      </c>
      <c r="I18" s="3">
        <f t="shared" si="0"/>
        <v>4</v>
      </c>
      <c r="J18" s="29"/>
      <c r="K18" s="3">
        <v>50</v>
      </c>
      <c r="L18" s="3" t="s">
        <v>13</v>
      </c>
      <c r="M18" s="30"/>
      <c r="N18" s="10">
        <f t="shared" si="1"/>
        <v>0</v>
      </c>
      <c r="O18" s="29"/>
      <c r="P18" s="30"/>
      <c r="Q18" s="10">
        <f t="shared" si="4"/>
        <v>0</v>
      </c>
      <c r="R18" s="7"/>
      <c r="S18" s="7"/>
      <c r="T18" s="21">
        <f t="shared" si="2"/>
        <v>0</v>
      </c>
      <c r="U18" s="21">
        <f t="shared" si="3"/>
        <v>0</v>
      </c>
    </row>
    <row r="19" spans="1:21" s="8" customFormat="1" ht="91.5" customHeight="1" x14ac:dyDescent="0.2">
      <c r="A19" s="6">
        <v>9</v>
      </c>
      <c r="B19" s="3"/>
      <c r="C19" s="3"/>
      <c r="D19" s="3" t="s">
        <v>9</v>
      </c>
      <c r="E19" s="3" t="s">
        <v>24</v>
      </c>
      <c r="F19" s="3" t="s">
        <v>5</v>
      </c>
      <c r="G19" s="3"/>
      <c r="H19" s="3"/>
      <c r="I19" s="3"/>
      <c r="J19" s="9"/>
      <c r="K19" s="3"/>
      <c r="L19" s="3"/>
      <c r="M19" s="7"/>
      <c r="N19" s="10"/>
      <c r="O19" s="9"/>
      <c r="P19" s="7"/>
      <c r="Q19" s="10"/>
      <c r="R19" s="32"/>
      <c r="S19" s="33"/>
      <c r="T19" s="21">
        <f>R19*S19</f>
        <v>0</v>
      </c>
      <c r="U19" s="21">
        <f t="shared" si="3"/>
        <v>0</v>
      </c>
    </row>
    <row r="20" spans="1:21" s="8" customFormat="1" ht="40.5" customHeight="1" x14ac:dyDescent="0.2">
      <c r="A20" s="6">
        <v>10</v>
      </c>
      <c r="B20" s="3"/>
      <c r="C20" s="3"/>
      <c r="D20" s="3" t="s">
        <v>9</v>
      </c>
      <c r="E20" s="3" t="s">
        <v>15</v>
      </c>
      <c r="F20" s="3" t="s">
        <v>5</v>
      </c>
      <c r="G20" s="3"/>
      <c r="H20" s="3"/>
      <c r="I20" s="3"/>
      <c r="J20" s="9"/>
      <c r="K20" s="3"/>
      <c r="L20" s="3"/>
      <c r="M20" s="7"/>
      <c r="N20" s="10"/>
      <c r="O20" s="9"/>
      <c r="P20" s="7"/>
      <c r="Q20" s="11"/>
      <c r="R20" s="34"/>
      <c r="S20" s="35"/>
      <c r="T20" s="21">
        <f t="shared" ref="T20:T21" si="5">R20*S20</f>
        <v>0</v>
      </c>
      <c r="U20" s="21">
        <f t="shared" si="3"/>
        <v>0</v>
      </c>
    </row>
    <row r="21" spans="1:21" s="8" customFormat="1" ht="59.25" customHeight="1" x14ac:dyDescent="0.2">
      <c r="A21" s="6">
        <v>11</v>
      </c>
      <c r="B21" s="3"/>
      <c r="C21" s="3"/>
      <c r="D21" s="3" t="s">
        <v>9</v>
      </c>
      <c r="E21" s="3" t="s">
        <v>22</v>
      </c>
      <c r="F21" s="3" t="s">
        <v>5</v>
      </c>
      <c r="G21" s="3"/>
      <c r="H21" s="3"/>
      <c r="I21" s="3"/>
      <c r="J21" s="9"/>
      <c r="K21" s="3"/>
      <c r="L21" s="3"/>
      <c r="M21" s="7"/>
      <c r="N21" s="10"/>
      <c r="O21" s="9"/>
      <c r="P21" s="7"/>
      <c r="Q21" s="11"/>
      <c r="R21" s="34"/>
      <c r="S21" s="35"/>
      <c r="T21" s="21">
        <f t="shared" si="5"/>
        <v>0</v>
      </c>
      <c r="U21" s="21">
        <f t="shared" si="3"/>
        <v>0</v>
      </c>
    </row>
    <row r="23" spans="1:21" ht="18.75" x14ac:dyDescent="0.3">
      <c r="B23" s="1" t="s">
        <v>16</v>
      </c>
      <c r="Q23" s="2"/>
      <c r="R23" s="2"/>
      <c r="S23" s="23" t="s">
        <v>32</v>
      </c>
      <c r="T23" s="25">
        <f>SUM(T11:T21)</f>
        <v>0</v>
      </c>
      <c r="U23" s="25">
        <f>SUM(U11:U21)</f>
        <v>0</v>
      </c>
    </row>
    <row r="24" spans="1:21" ht="18.75" x14ac:dyDescent="0.3">
      <c r="Q24" s="2"/>
      <c r="R24" s="2"/>
      <c r="S24" s="24" t="s">
        <v>40</v>
      </c>
      <c r="T24" s="36"/>
      <c r="U24" s="36"/>
    </row>
    <row r="25" spans="1:21" ht="18.75" x14ac:dyDescent="0.3">
      <c r="S25" s="24" t="s">
        <v>39</v>
      </c>
      <c r="T25" s="25">
        <f>T23*T24/100</f>
        <v>0</v>
      </c>
      <c r="U25" s="25">
        <f>U23*U24/100</f>
        <v>0</v>
      </c>
    </row>
    <row r="26" spans="1:21" x14ac:dyDescent="0.2">
      <c r="T26" s="1"/>
      <c r="U26" s="1"/>
    </row>
    <row r="27" spans="1:21" ht="18.75" x14ac:dyDescent="0.3">
      <c r="S27" s="24" t="s">
        <v>42</v>
      </c>
      <c r="T27" s="28">
        <f>T23+T25</f>
        <v>0</v>
      </c>
      <c r="U27" s="28">
        <f>U23+U25</f>
        <v>0</v>
      </c>
    </row>
    <row r="29" spans="1:21" x14ac:dyDescent="0.2">
      <c r="T29" s="41"/>
    </row>
    <row r="30" spans="1:21" x14ac:dyDescent="0.2">
      <c r="T30" s="41"/>
    </row>
    <row r="31" spans="1:21" x14ac:dyDescent="0.2">
      <c r="T31" s="41"/>
      <c r="U31" s="42"/>
    </row>
    <row r="32" spans="1:21" x14ac:dyDescent="0.2">
      <c r="T32" s="41"/>
      <c r="U32" s="42"/>
    </row>
    <row r="33" spans="20:20" x14ac:dyDescent="0.2">
      <c r="T33" s="43"/>
    </row>
  </sheetData>
  <sheetProtection algorithmName="SHA-512" hashValue="VJPijSo6WR6+6EUCtzReyR3GMHnleJjSDszceXDi9C2ybVdFIaH6ywxablFqlrZeOJt7kNhkNCls73xu+gP6qA==" saltValue="38HUcSHS9mMTDwOMDBDnZQ==" spinCount="100000" sheet="1" objects="1" scenarios="1" selectLockedCells="1"/>
  <autoFilter ref="A10:U10"/>
  <mergeCells count="5">
    <mergeCell ref="A1:H1"/>
    <mergeCell ref="A2:H2"/>
    <mergeCell ref="A5:D5"/>
    <mergeCell ref="A6:D6"/>
    <mergeCell ref="A3:J3"/>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Preisblatt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TLUG Zacharias, Steffi</dc:creator>
  <cp:lastModifiedBy>TLUBN Frenkert, Thomas</cp:lastModifiedBy>
  <dcterms:created xsi:type="dcterms:W3CDTF">2018-12-13T10:56:55Z</dcterms:created>
  <dcterms:modified xsi:type="dcterms:W3CDTF">2025-12-10T08:25:40Z</dcterms:modified>
</cp:coreProperties>
</file>